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Area" localSheetId="0">Sheet1!$A$1:$H$54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<sst xmlns="http://schemas.openxmlformats.org/spreadsheetml/2006/main" count="91">
  <si>
    <t>2016年度洛阳镇义务兵家属优待金发放名单</t>
  </si>
  <si>
    <t>序号</t>
  </si>
  <si>
    <t>单位</t>
  </si>
  <si>
    <t>姓  名</t>
  </si>
  <si>
    <t>入伍年月</t>
  </si>
  <si>
    <t>优待金</t>
  </si>
  <si>
    <t>备注</t>
  </si>
  <si>
    <t>基本标准</t>
  </si>
  <si>
    <t>学历奖励</t>
  </si>
  <si>
    <t>小计</t>
  </si>
  <si>
    <t>天井</t>
  </si>
  <si>
    <t>杨越峰</t>
  </si>
  <si>
    <t>大专在读</t>
  </si>
  <si>
    <t>刘萧栋</t>
  </si>
  <si>
    <t>管城</t>
  </si>
  <si>
    <t>陆  陶</t>
  </si>
  <si>
    <t>中职毕业</t>
  </si>
  <si>
    <t>陈晓青</t>
  </si>
  <si>
    <t>本科在读，西藏兵</t>
  </si>
  <si>
    <t>许  焰</t>
  </si>
  <si>
    <t>马晓朦</t>
  </si>
  <si>
    <t>大专毕业</t>
  </si>
  <si>
    <t>戴溪</t>
  </si>
  <si>
    <t>王  鑫</t>
  </si>
  <si>
    <t>初中毕业</t>
  </si>
  <si>
    <t>黄志翼</t>
  </si>
  <si>
    <t>民丰</t>
  </si>
  <si>
    <t>杭新鑫</t>
  </si>
  <si>
    <t>陈君涛</t>
  </si>
  <si>
    <t>沈  欢</t>
  </si>
  <si>
    <t>中职在读</t>
  </si>
  <si>
    <t>瞿家</t>
  </si>
  <si>
    <t>邵  斌</t>
  </si>
  <si>
    <t>戚经超</t>
  </si>
  <si>
    <t>本科在读</t>
  </si>
  <si>
    <t>圻庄</t>
  </si>
  <si>
    <t>黄金栋</t>
  </si>
  <si>
    <t>江  生</t>
  </si>
  <si>
    <t>唐晨阳</t>
  </si>
  <si>
    <t>黄银栋</t>
  </si>
  <si>
    <t>虞振东</t>
  </si>
  <si>
    <t>中专毕业</t>
  </si>
  <si>
    <t>友谊</t>
  </si>
  <si>
    <t>叶  阳</t>
  </si>
  <si>
    <t>邵  阳</t>
  </si>
  <si>
    <t>殷  展</t>
  </si>
  <si>
    <t>曹  斌</t>
  </si>
  <si>
    <t>小留桥</t>
  </si>
  <si>
    <t>王  旭</t>
  </si>
  <si>
    <t>谈家头</t>
  </si>
  <si>
    <t>章  希</t>
  </si>
  <si>
    <t>童敏强</t>
  </si>
  <si>
    <t>谢  鑫</t>
  </si>
  <si>
    <t>马  开</t>
  </si>
  <si>
    <t>谢聪慧</t>
  </si>
  <si>
    <t>洛阳</t>
  </si>
  <si>
    <t>李嘉儒</t>
  </si>
  <si>
    <t>洛东</t>
  </si>
  <si>
    <t>陈铭驰</t>
  </si>
  <si>
    <t>虞桥</t>
  </si>
  <si>
    <t>严  翔</t>
  </si>
  <si>
    <t>朱文刚</t>
  </si>
  <si>
    <t>马鞍</t>
  </si>
  <si>
    <t>钱  斌</t>
  </si>
  <si>
    <t>大专在读，补发</t>
  </si>
  <si>
    <t>陆朱雷</t>
  </si>
  <si>
    <t>沈锦源</t>
  </si>
  <si>
    <t>朝安</t>
  </si>
  <si>
    <t>王  安</t>
  </si>
  <si>
    <t>陈  龙</t>
  </si>
  <si>
    <t>彭铭锋</t>
  </si>
  <si>
    <t>职高</t>
  </si>
  <si>
    <t xml:space="preserve"> </t>
  </si>
  <si>
    <t>汤墅</t>
  </si>
  <si>
    <t>杨  晶</t>
  </si>
  <si>
    <t>杨立春</t>
  </si>
  <si>
    <t>丁撷云</t>
  </si>
  <si>
    <t>东尖</t>
  </si>
  <si>
    <t>姜  涛</t>
  </si>
  <si>
    <t>岑村</t>
  </si>
  <si>
    <t>陈嘉浩</t>
  </si>
  <si>
    <t>黄超炜</t>
  </si>
  <si>
    <t>蒋  曙</t>
  </si>
  <si>
    <t>吴  斌</t>
  </si>
  <si>
    <t>许丰泽</t>
  </si>
  <si>
    <t>中专在读</t>
  </si>
  <si>
    <t>常州大学城</t>
  </si>
  <si>
    <t>吴  周</t>
  </si>
  <si>
    <t>合  计</t>
  </si>
  <si>
    <t>说  明</t>
  </si>
  <si>
    <t>1.2014年9月入伍27人，2015年9月入伍20人。
2.2011年12月入伍的钱斌，入伍登记学历为中专，现提供学历材料显示其2011年3月就读于江苏技术师范学院武进中等专业学校办班点，成人函授大专数控技术专业，故为其补发2012、2013年学历奖励金。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</si>
</sst>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70C0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4"/>
  <sheetViews>
    <sheetView tabSelected="1" topLeftCell="A34" workbookViewId="0">
      <selection activeCell="J47" sqref="J47"/>
    </sheetView>
  </sheetViews>
  <sheetFormatPr defaultColWidth="9" defaultRowHeight="13.5"/>
  <cols>
    <col min="1" max="1" width="5.375" style="1" customWidth="1"/>
    <col min="2" max="2" width="11" style="2" customWidth="1"/>
    <col min="3" max="4" width="10.625" style="1" customWidth="1"/>
    <col min="5" max="7" width="8.5" style="1" customWidth="1"/>
    <col min="8" max="8" width="16.625" style="1" customWidth="1"/>
  </cols>
  <sheetData>
    <row r="1" ht="21" spans="1:8">
      <c r="A1" s="3" t="s">
        <v>0</v>
      </c>
      <c r="B1" s="4"/>
      <c r="C1" s="5"/>
      <c r="D1" s="5"/>
      <c r="E1" s="5"/>
      <c r="F1" s="5"/>
      <c r="G1" s="5"/>
      <c r="H1" s="5"/>
    </row>
    <row r="3" ht="17" customHeight="1" spans="1:8">
      <c r="A3" s="6" t="s">
        <v>1</v>
      </c>
      <c r="B3" s="7" t="s">
        <v>2</v>
      </c>
      <c r="C3" s="8" t="s">
        <v>3</v>
      </c>
      <c r="D3" s="8" t="s">
        <v>4</v>
      </c>
      <c r="E3" s="6" t="s">
        <v>5</v>
      </c>
      <c r="F3" s="6"/>
      <c r="G3" s="6"/>
      <c r="H3" s="6" t="s">
        <v>6</v>
      </c>
    </row>
    <row r="4" ht="29" customHeight="1" spans="1:8">
      <c r="A4" s="6"/>
      <c r="B4" s="7"/>
      <c r="C4" s="9"/>
      <c r="D4" s="9"/>
      <c r="E4" s="6" t="s">
        <v>7</v>
      </c>
      <c r="F4" s="6" t="s">
        <v>8</v>
      </c>
      <c r="G4" s="6" t="s">
        <v>9</v>
      </c>
      <c r="H4" s="6"/>
    </row>
    <row r="5" ht="22" customHeight="1" spans="1:8">
      <c r="A5" s="10">
        <v>1</v>
      </c>
      <c r="B5" s="11" t="s">
        <v>10</v>
      </c>
      <c r="C5" s="12" t="s">
        <v>11</v>
      </c>
      <c r="D5" s="10">
        <v>2014.09</v>
      </c>
      <c r="E5" s="13">
        <f>20133*8/12</f>
        <v>13422</v>
      </c>
      <c r="F5" s="13">
        <f>8054*8/12</f>
        <v>5369.33333333333</v>
      </c>
      <c r="G5" s="13">
        <f t="shared" ref="G5:G41" si="0">SUM(E5:F5)</f>
        <v>18791.3333333333</v>
      </c>
      <c r="H5" s="12" t="s">
        <v>12</v>
      </c>
    </row>
    <row r="6" ht="22" customHeight="1" spans="1:8">
      <c r="A6" s="10">
        <v>2</v>
      </c>
      <c r="B6" s="14"/>
      <c r="C6" s="15" t="s">
        <v>13</v>
      </c>
      <c r="D6" s="10">
        <v>2015.09</v>
      </c>
      <c r="E6" s="13">
        <v>20133</v>
      </c>
      <c r="F6" s="13">
        <v>8054</v>
      </c>
      <c r="G6" s="13">
        <f t="shared" si="0"/>
        <v>28187</v>
      </c>
      <c r="H6" s="15" t="s">
        <v>12</v>
      </c>
    </row>
    <row r="7" ht="22" customHeight="1" spans="1:8">
      <c r="A7" s="10">
        <v>3</v>
      </c>
      <c r="B7" s="11" t="s">
        <v>14</v>
      </c>
      <c r="C7" s="12" t="s">
        <v>15</v>
      </c>
      <c r="D7" s="10">
        <v>2014.09</v>
      </c>
      <c r="E7" s="13">
        <f t="shared" ref="E7:E13" si="1">20133*8/12</f>
        <v>13422</v>
      </c>
      <c r="F7" s="13"/>
      <c r="G7" s="13">
        <f t="shared" si="0"/>
        <v>13422</v>
      </c>
      <c r="H7" s="12" t="s">
        <v>16</v>
      </c>
    </row>
    <row r="8" ht="22" customHeight="1" spans="1:8">
      <c r="A8" s="10">
        <v>4</v>
      </c>
      <c r="B8" s="16"/>
      <c r="C8" s="12" t="s">
        <v>17</v>
      </c>
      <c r="D8" s="10">
        <v>2014.09</v>
      </c>
      <c r="E8" s="13">
        <f>20133*3*8/12</f>
        <v>40266</v>
      </c>
      <c r="F8" s="13">
        <f>10067*8/12</f>
        <v>6711.33333333333</v>
      </c>
      <c r="G8" s="13">
        <f t="shared" si="0"/>
        <v>46977.3333333333</v>
      </c>
      <c r="H8" s="12" t="s">
        <v>18</v>
      </c>
    </row>
    <row r="9" ht="22" customHeight="1" spans="1:8">
      <c r="A9" s="10">
        <v>5</v>
      </c>
      <c r="B9" s="16"/>
      <c r="C9" s="12" t="s">
        <v>19</v>
      </c>
      <c r="D9" s="10">
        <v>2014.09</v>
      </c>
      <c r="E9" s="13">
        <f t="shared" si="1"/>
        <v>13422</v>
      </c>
      <c r="F9" s="13"/>
      <c r="G9" s="13">
        <f t="shared" si="0"/>
        <v>13422</v>
      </c>
      <c r="H9" s="12" t="s">
        <v>16</v>
      </c>
    </row>
    <row r="10" ht="22" customHeight="1" spans="1:8">
      <c r="A10" s="10">
        <v>6</v>
      </c>
      <c r="B10" s="16"/>
      <c r="C10" s="12" t="s">
        <v>20</v>
      </c>
      <c r="D10" s="10">
        <v>2014.09</v>
      </c>
      <c r="E10" s="13">
        <f t="shared" si="1"/>
        <v>13422</v>
      </c>
      <c r="F10" s="13">
        <f>10067*8/12</f>
        <v>6711.33333333333</v>
      </c>
      <c r="G10" s="13">
        <f t="shared" si="0"/>
        <v>20133.3333333333</v>
      </c>
      <c r="H10" s="12" t="s">
        <v>21</v>
      </c>
    </row>
    <row r="11" ht="22" customHeight="1" spans="1:8">
      <c r="A11" s="10">
        <v>7</v>
      </c>
      <c r="B11" s="11" t="s">
        <v>22</v>
      </c>
      <c r="C11" s="12" t="s">
        <v>23</v>
      </c>
      <c r="D11" s="10">
        <v>2014.09</v>
      </c>
      <c r="E11" s="13">
        <f t="shared" si="1"/>
        <v>13422</v>
      </c>
      <c r="F11" s="13"/>
      <c r="G11" s="13">
        <f t="shared" si="0"/>
        <v>13422</v>
      </c>
      <c r="H11" s="12" t="s">
        <v>24</v>
      </c>
    </row>
    <row r="12" ht="22" customHeight="1" spans="1:8">
      <c r="A12" s="10">
        <v>8</v>
      </c>
      <c r="B12" s="16"/>
      <c r="C12" s="12" t="s">
        <v>25</v>
      </c>
      <c r="D12" s="10">
        <v>2014.09</v>
      </c>
      <c r="E12" s="13">
        <f t="shared" si="1"/>
        <v>13422</v>
      </c>
      <c r="F12" s="13"/>
      <c r="G12" s="13">
        <f t="shared" si="0"/>
        <v>13422</v>
      </c>
      <c r="H12" s="12" t="s">
        <v>16</v>
      </c>
    </row>
    <row r="13" ht="22" customHeight="1" spans="1:8">
      <c r="A13" s="10">
        <v>9</v>
      </c>
      <c r="B13" s="11" t="s">
        <v>26</v>
      </c>
      <c r="C13" s="12" t="s">
        <v>27</v>
      </c>
      <c r="D13" s="10">
        <v>2014.09</v>
      </c>
      <c r="E13" s="13">
        <f t="shared" si="1"/>
        <v>13422</v>
      </c>
      <c r="F13" s="13">
        <f>8054*8/12</f>
        <v>5369.33333333333</v>
      </c>
      <c r="G13" s="13">
        <f t="shared" si="0"/>
        <v>18791.3333333333</v>
      </c>
      <c r="H13" s="12" t="s">
        <v>12</v>
      </c>
    </row>
    <row r="14" ht="22" customHeight="1" spans="1:8">
      <c r="A14" s="10">
        <v>10</v>
      </c>
      <c r="B14" s="16"/>
      <c r="C14" s="15" t="s">
        <v>28</v>
      </c>
      <c r="D14" s="10">
        <v>2015.09</v>
      </c>
      <c r="E14" s="13">
        <v>20133</v>
      </c>
      <c r="F14" s="13"/>
      <c r="G14" s="13">
        <f t="shared" si="0"/>
        <v>20133</v>
      </c>
      <c r="H14" s="15" t="s">
        <v>16</v>
      </c>
    </row>
    <row r="15" ht="22" customHeight="1" spans="1:8">
      <c r="A15" s="10">
        <v>11</v>
      </c>
      <c r="B15" s="16"/>
      <c r="C15" s="15" t="s">
        <v>29</v>
      </c>
      <c r="D15" s="10">
        <v>2015.09</v>
      </c>
      <c r="E15" s="13">
        <v>20133</v>
      </c>
      <c r="F15" s="13"/>
      <c r="G15" s="13">
        <f t="shared" si="0"/>
        <v>20133</v>
      </c>
      <c r="H15" s="15" t="s">
        <v>30</v>
      </c>
    </row>
    <row r="16" ht="22" customHeight="1" spans="1:8">
      <c r="A16" s="10">
        <v>12</v>
      </c>
      <c r="B16" s="11" t="s">
        <v>31</v>
      </c>
      <c r="C16" s="15" t="s">
        <v>32</v>
      </c>
      <c r="D16" s="10">
        <v>2015.09</v>
      </c>
      <c r="E16" s="13">
        <v>20133</v>
      </c>
      <c r="F16" s="13">
        <v>8054</v>
      </c>
      <c r="G16" s="13">
        <f t="shared" si="0"/>
        <v>28187</v>
      </c>
      <c r="H16" s="15" t="s">
        <v>12</v>
      </c>
    </row>
    <row r="17" ht="22" customHeight="1" spans="1:8">
      <c r="A17" s="10">
        <v>13</v>
      </c>
      <c r="B17" s="14"/>
      <c r="C17" s="15" t="s">
        <v>33</v>
      </c>
      <c r="D17" s="10">
        <v>2015.09</v>
      </c>
      <c r="E17" s="13">
        <v>20133</v>
      </c>
      <c r="F17" s="13">
        <v>10067</v>
      </c>
      <c r="G17" s="13">
        <f t="shared" si="0"/>
        <v>30200</v>
      </c>
      <c r="H17" s="15" t="s">
        <v>34</v>
      </c>
    </row>
    <row r="18" ht="22" customHeight="1" spans="1:8">
      <c r="A18" s="10">
        <v>14</v>
      </c>
      <c r="B18" s="16" t="s">
        <v>35</v>
      </c>
      <c r="C18" s="12" t="s">
        <v>36</v>
      </c>
      <c r="D18" s="10">
        <v>2014.09</v>
      </c>
      <c r="E18" s="13">
        <f t="shared" ref="E18:E20" si="2">20133*8/12</f>
        <v>13422</v>
      </c>
      <c r="F18" s="13">
        <f t="shared" ref="F18:F20" si="3">8054*8/12</f>
        <v>5369.33333333333</v>
      </c>
      <c r="G18" s="13">
        <f t="shared" si="0"/>
        <v>18791.3333333333</v>
      </c>
      <c r="H18" s="12" t="s">
        <v>12</v>
      </c>
    </row>
    <row r="19" ht="22" customHeight="1" spans="1:8">
      <c r="A19" s="10">
        <v>15</v>
      </c>
      <c r="B19" s="16"/>
      <c r="C19" s="12" t="s">
        <v>37</v>
      </c>
      <c r="D19" s="10">
        <v>2014.09</v>
      </c>
      <c r="E19" s="13">
        <f t="shared" si="2"/>
        <v>13422</v>
      </c>
      <c r="F19" s="13">
        <f t="shared" si="3"/>
        <v>5369.33333333333</v>
      </c>
      <c r="G19" s="13">
        <f t="shared" si="0"/>
        <v>18791.3333333333</v>
      </c>
      <c r="H19" s="12" t="s">
        <v>12</v>
      </c>
    </row>
    <row r="20" ht="22" customHeight="1" spans="1:8">
      <c r="A20" s="10">
        <v>16</v>
      </c>
      <c r="B20" s="16"/>
      <c r="C20" s="12" t="s">
        <v>38</v>
      </c>
      <c r="D20" s="10">
        <v>2014.09</v>
      </c>
      <c r="E20" s="13">
        <f t="shared" si="2"/>
        <v>13422</v>
      </c>
      <c r="F20" s="13">
        <f t="shared" si="3"/>
        <v>5369.33333333333</v>
      </c>
      <c r="G20" s="13">
        <f t="shared" si="0"/>
        <v>18791.3333333333</v>
      </c>
      <c r="H20" s="12" t="s">
        <v>12</v>
      </c>
    </row>
    <row r="21" ht="22" customHeight="1" spans="1:8">
      <c r="A21" s="10">
        <v>17</v>
      </c>
      <c r="B21" s="16"/>
      <c r="C21" s="15" t="s">
        <v>39</v>
      </c>
      <c r="D21" s="10">
        <v>2015.09</v>
      </c>
      <c r="E21" s="13">
        <v>20133</v>
      </c>
      <c r="F21" s="13">
        <v>8054</v>
      </c>
      <c r="G21" s="13">
        <f t="shared" si="0"/>
        <v>28187</v>
      </c>
      <c r="H21" s="15" t="s">
        <v>12</v>
      </c>
    </row>
    <row r="22" ht="22" customHeight="1" spans="1:8">
      <c r="A22" s="10">
        <v>18</v>
      </c>
      <c r="B22" s="14"/>
      <c r="C22" s="15" t="s">
        <v>40</v>
      </c>
      <c r="D22" s="10">
        <v>2015.09</v>
      </c>
      <c r="E22" s="13">
        <v>20133</v>
      </c>
      <c r="F22" s="13"/>
      <c r="G22" s="13">
        <f t="shared" si="0"/>
        <v>20133</v>
      </c>
      <c r="H22" s="15" t="s">
        <v>41</v>
      </c>
    </row>
    <row r="23" ht="22" customHeight="1" spans="1:8">
      <c r="A23" s="10">
        <v>19</v>
      </c>
      <c r="B23" s="16" t="s">
        <v>42</v>
      </c>
      <c r="C23" s="12" t="s">
        <v>43</v>
      </c>
      <c r="D23" s="10">
        <v>2014.09</v>
      </c>
      <c r="E23" s="13">
        <f>20133*8/12</f>
        <v>13422</v>
      </c>
      <c r="F23" s="13"/>
      <c r="G23" s="13">
        <f t="shared" si="0"/>
        <v>13422</v>
      </c>
      <c r="H23" s="12" t="s">
        <v>16</v>
      </c>
    </row>
    <row r="24" ht="22" customHeight="1" spans="1:8">
      <c r="A24" s="10">
        <v>20</v>
      </c>
      <c r="B24" s="16"/>
      <c r="C24" s="12" t="s">
        <v>44</v>
      </c>
      <c r="D24" s="10">
        <v>2014.09</v>
      </c>
      <c r="E24" s="13">
        <f>20133*8/12</f>
        <v>13422</v>
      </c>
      <c r="F24" s="13"/>
      <c r="G24" s="13">
        <f t="shared" si="0"/>
        <v>13422</v>
      </c>
      <c r="H24" s="12" t="s">
        <v>16</v>
      </c>
    </row>
    <row r="25" ht="22" customHeight="1" spans="1:8">
      <c r="A25" s="10">
        <v>21</v>
      </c>
      <c r="B25" s="16"/>
      <c r="C25" s="15" t="s">
        <v>45</v>
      </c>
      <c r="D25" s="10">
        <v>2015.09</v>
      </c>
      <c r="E25" s="13">
        <v>20133</v>
      </c>
      <c r="F25" s="13">
        <v>10067</v>
      </c>
      <c r="G25" s="13">
        <f t="shared" si="0"/>
        <v>30200</v>
      </c>
      <c r="H25" s="15" t="s">
        <v>34</v>
      </c>
    </row>
    <row r="26" ht="22" customHeight="1" spans="1:8">
      <c r="A26" s="10">
        <v>22</v>
      </c>
      <c r="B26" s="16"/>
      <c r="C26" s="15" t="s">
        <v>46</v>
      </c>
      <c r="D26" s="10">
        <v>2015.09</v>
      </c>
      <c r="E26" s="13">
        <v>20133</v>
      </c>
      <c r="F26" s="13">
        <v>8054</v>
      </c>
      <c r="G26" s="13">
        <f t="shared" si="0"/>
        <v>28187</v>
      </c>
      <c r="H26" s="15" t="s">
        <v>12</v>
      </c>
    </row>
    <row r="27" ht="22" customHeight="1" spans="1:8">
      <c r="A27" s="10">
        <v>23</v>
      </c>
      <c r="B27" s="17" t="s">
        <v>47</v>
      </c>
      <c r="C27" s="15" t="s">
        <v>48</v>
      </c>
      <c r="D27" s="10">
        <v>2015.09</v>
      </c>
      <c r="E27" s="13">
        <v>20133</v>
      </c>
      <c r="F27" s="13">
        <v>10067</v>
      </c>
      <c r="G27" s="13">
        <f t="shared" si="0"/>
        <v>30200</v>
      </c>
      <c r="H27" s="15" t="s">
        <v>21</v>
      </c>
    </row>
    <row r="28" ht="22" customHeight="1" spans="1:8">
      <c r="A28" s="10">
        <v>24</v>
      </c>
      <c r="B28" s="11" t="s">
        <v>49</v>
      </c>
      <c r="C28" s="12" t="s">
        <v>50</v>
      </c>
      <c r="D28" s="10">
        <v>2014.09</v>
      </c>
      <c r="E28" s="13">
        <f t="shared" ref="E28:E32" si="4">20133*8/12</f>
        <v>13422</v>
      </c>
      <c r="F28" s="13"/>
      <c r="G28" s="13">
        <f t="shared" si="0"/>
        <v>13422</v>
      </c>
      <c r="H28" s="12" t="s">
        <v>16</v>
      </c>
    </row>
    <row r="29" ht="22" customHeight="1" spans="1:8">
      <c r="A29" s="10">
        <v>25</v>
      </c>
      <c r="B29" s="16"/>
      <c r="C29" s="12" t="s">
        <v>51</v>
      </c>
      <c r="D29" s="10">
        <v>2014.09</v>
      </c>
      <c r="E29" s="13">
        <f t="shared" si="4"/>
        <v>13422</v>
      </c>
      <c r="F29" s="13">
        <f>8054*8/12</f>
        <v>5369.33333333333</v>
      </c>
      <c r="G29" s="13">
        <f t="shared" si="0"/>
        <v>18791.3333333333</v>
      </c>
      <c r="H29" s="12" t="s">
        <v>12</v>
      </c>
    </row>
    <row r="30" ht="22" customHeight="1" spans="1:8">
      <c r="A30" s="10">
        <v>26</v>
      </c>
      <c r="B30" s="16"/>
      <c r="C30" s="12" t="s">
        <v>52</v>
      </c>
      <c r="D30" s="10">
        <v>2014.09</v>
      </c>
      <c r="E30" s="13">
        <f t="shared" si="4"/>
        <v>13422</v>
      </c>
      <c r="F30" s="13"/>
      <c r="G30" s="13">
        <f t="shared" si="0"/>
        <v>13422</v>
      </c>
      <c r="H30" s="12" t="s">
        <v>24</v>
      </c>
    </row>
    <row r="31" ht="22" customHeight="1" spans="1:8">
      <c r="A31" s="10">
        <v>27</v>
      </c>
      <c r="B31" s="16"/>
      <c r="C31" s="12" t="s">
        <v>53</v>
      </c>
      <c r="D31" s="10">
        <v>2014.09</v>
      </c>
      <c r="E31" s="13">
        <f t="shared" si="4"/>
        <v>13422</v>
      </c>
      <c r="F31" s="13"/>
      <c r="G31" s="13">
        <f t="shared" si="0"/>
        <v>13422</v>
      </c>
      <c r="H31" s="12" t="s">
        <v>16</v>
      </c>
    </row>
    <row r="32" ht="22" customHeight="1" spans="1:8">
      <c r="A32" s="10">
        <v>28</v>
      </c>
      <c r="B32" s="14"/>
      <c r="C32" s="12" t="s">
        <v>54</v>
      </c>
      <c r="D32" s="10">
        <v>2014.09</v>
      </c>
      <c r="E32" s="13">
        <f t="shared" si="4"/>
        <v>13422</v>
      </c>
      <c r="F32" s="13"/>
      <c r="G32" s="13">
        <f t="shared" si="0"/>
        <v>13422</v>
      </c>
      <c r="H32" s="12" t="s">
        <v>16</v>
      </c>
    </row>
    <row r="33" ht="22" customHeight="1" spans="1:8">
      <c r="A33" s="10">
        <v>29</v>
      </c>
      <c r="B33" s="17" t="s">
        <v>55</v>
      </c>
      <c r="C33" s="15" t="s">
        <v>56</v>
      </c>
      <c r="D33" s="10">
        <v>2015.09</v>
      </c>
      <c r="E33" s="13">
        <v>20133</v>
      </c>
      <c r="F33" s="13">
        <v>8054</v>
      </c>
      <c r="G33" s="13">
        <f t="shared" si="0"/>
        <v>28187</v>
      </c>
      <c r="H33" s="15" t="s">
        <v>12</v>
      </c>
    </row>
    <row r="34" ht="22" customHeight="1" spans="1:8">
      <c r="A34" s="10">
        <v>30</v>
      </c>
      <c r="B34" s="17" t="s">
        <v>57</v>
      </c>
      <c r="C34" s="15" t="s">
        <v>58</v>
      </c>
      <c r="D34" s="10">
        <v>2015.09</v>
      </c>
      <c r="E34" s="13">
        <v>20133</v>
      </c>
      <c r="F34" s="13">
        <v>8054</v>
      </c>
      <c r="G34" s="13">
        <f t="shared" si="0"/>
        <v>28187</v>
      </c>
      <c r="H34" s="15" t="s">
        <v>12</v>
      </c>
    </row>
    <row r="35" ht="22" customHeight="1" spans="1:8">
      <c r="A35" s="10">
        <v>31</v>
      </c>
      <c r="B35" s="11" t="s">
        <v>59</v>
      </c>
      <c r="C35" s="12" t="s">
        <v>60</v>
      </c>
      <c r="D35" s="10">
        <v>2014.09</v>
      </c>
      <c r="E35" s="13">
        <f>20133*8/12</f>
        <v>13422</v>
      </c>
      <c r="F35" s="13">
        <f>10067*8/12</f>
        <v>6711.33333333333</v>
      </c>
      <c r="G35" s="13">
        <f t="shared" si="0"/>
        <v>20133.3333333333</v>
      </c>
      <c r="H35" s="12" t="s">
        <v>34</v>
      </c>
    </row>
    <row r="36" ht="20" customHeight="1" spans="1:8">
      <c r="A36" s="10">
        <v>32</v>
      </c>
      <c r="B36" s="14"/>
      <c r="C36" s="15" t="s">
        <v>61</v>
      </c>
      <c r="D36" s="10">
        <v>2015.09</v>
      </c>
      <c r="E36" s="13">
        <v>20133</v>
      </c>
      <c r="F36" s="13">
        <v>10067</v>
      </c>
      <c r="G36" s="13">
        <f t="shared" si="0"/>
        <v>30200</v>
      </c>
      <c r="H36" s="15" t="s">
        <v>21</v>
      </c>
    </row>
    <row r="37" ht="20" customHeight="1" spans="1:8">
      <c r="A37" s="10">
        <v>33</v>
      </c>
      <c r="B37" s="18" t="s">
        <v>62</v>
      </c>
      <c r="C37" s="10" t="s">
        <v>63</v>
      </c>
      <c r="D37" s="10">
        <v>2011.12</v>
      </c>
      <c r="E37" s="10"/>
      <c r="F37" s="13">
        <f>13950*0.4+15737*0.4</f>
        <v>11874.8</v>
      </c>
      <c r="G37" s="13">
        <f>SUM(E37:F37)</f>
        <v>11874.8</v>
      </c>
      <c r="H37" s="10" t="s">
        <v>64</v>
      </c>
    </row>
    <row r="38" ht="20" customHeight="1" spans="1:8">
      <c r="A38" s="10">
        <v>34</v>
      </c>
      <c r="B38" s="19"/>
      <c r="C38" s="15" t="s">
        <v>65</v>
      </c>
      <c r="D38" s="10">
        <v>2015.09</v>
      </c>
      <c r="E38" s="13">
        <v>20133</v>
      </c>
      <c r="F38" s="13">
        <v>10067</v>
      </c>
      <c r="G38" s="13">
        <f>SUM(E38:F38)</f>
        <v>30200</v>
      </c>
      <c r="H38" s="15" t="s">
        <v>34</v>
      </c>
    </row>
    <row r="39" ht="22" customHeight="1" spans="1:8">
      <c r="A39" s="10">
        <v>35</v>
      </c>
      <c r="B39" s="20"/>
      <c r="C39" s="15" t="s">
        <v>66</v>
      </c>
      <c r="D39" s="10">
        <v>2015.09</v>
      </c>
      <c r="E39" s="13">
        <v>20133</v>
      </c>
      <c r="F39" s="13">
        <v>8054</v>
      </c>
      <c r="G39" s="13">
        <f>SUM(E39:F39)</f>
        <v>28187</v>
      </c>
      <c r="H39" s="15" t="s">
        <v>12</v>
      </c>
    </row>
    <row r="40" ht="22" customHeight="1" spans="1:8">
      <c r="A40" s="10">
        <v>36</v>
      </c>
      <c r="B40" s="11" t="s">
        <v>67</v>
      </c>
      <c r="C40" s="12" t="s">
        <v>68</v>
      </c>
      <c r="D40" s="10">
        <v>2014.09</v>
      </c>
      <c r="E40" s="13">
        <f t="shared" ref="E40:E42" si="5">20133*8/12</f>
        <v>13422</v>
      </c>
      <c r="F40" s="13"/>
      <c r="G40" s="13">
        <f>SUM(E40:F40)</f>
        <v>13422</v>
      </c>
      <c r="H40" s="12" t="s">
        <v>16</v>
      </c>
    </row>
    <row r="41" ht="22" customHeight="1" spans="1:8">
      <c r="A41" s="10">
        <v>37</v>
      </c>
      <c r="B41" s="16"/>
      <c r="C41" s="12" t="s">
        <v>69</v>
      </c>
      <c r="D41" s="10">
        <v>2014.09</v>
      </c>
      <c r="E41" s="13">
        <f t="shared" si="5"/>
        <v>13422</v>
      </c>
      <c r="F41" s="13">
        <f>8054*8/12</f>
        <v>5369.33333333333</v>
      </c>
      <c r="G41" s="13">
        <f>SUM(E41:F41)</f>
        <v>18791.3333333333</v>
      </c>
      <c r="H41" s="12" t="s">
        <v>12</v>
      </c>
    </row>
    <row r="42" ht="22" customHeight="1" spans="1:10">
      <c r="A42" s="10">
        <v>38</v>
      </c>
      <c r="B42" s="14"/>
      <c r="C42" s="12" t="s">
        <v>70</v>
      </c>
      <c r="D42" s="10">
        <v>2014.09</v>
      </c>
      <c r="E42" s="13">
        <f t="shared" si="5"/>
        <v>13422</v>
      </c>
      <c r="F42" s="13"/>
      <c r="G42" s="13">
        <f>SUM(E42:F42)</f>
        <v>13422</v>
      </c>
      <c r="H42" s="12" t="s">
        <v>71</v>
      </c>
      <c r="J42" t="s">
        <v>72</v>
      </c>
    </row>
    <row r="43" ht="22" customHeight="1" spans="1:8">
      <c r="A43" s="10">
        <v>39</v>
      </c>
      <c r="B43" s="11" t="s">
        <v>73</v>
      </c>
      <c r="C43" s="12" t="s">
        <v>74</v>
      </c>
      <c r="D43" s="10">
        <v>2014.09</v>
      </c>
      <c r="E43" s="13">
        <f t="shared" ref="E43:E48" si="6">20133*8/12</f>
        <v>13422</v>
      </c>
      <c r="F43" s="13">
        <f>10067*8/12</f>
        <v>6711.33333333333</v>
      </c>
      <c r="G43" s="13">
        <f t="shared" ref="G43:G52" si="7">SUM(E43:F43)</f>
        <v>20133.3333333333</v>
      </c>
      <c r="H43" s="12" t="s">
        <v>21</v>
      </c>
    </row>
    <row r="44" ht="22" customHeight="1" spans="1:8">
      <c r="A44" s="10">
        <v>40</v>
      </c>
      <c r="B44" s="16"/>
      <c r="C44" s="15" t="s">
        <v>75</v>
      </c>
      <c r="D44" s="10">
        <v>2015.09</v>
      </c>
      <c r="E44" s="13">
        <v>20133</v>
      </c>
      <c r="F44" s="13">
        <v>10067</v>
      </c>
      <c r="G44" s="13">
        <f t="shared" si="7"/>
        <v>30200</v>
      </c>
      <c r="H44" s="15" t="s">
        <v>21</v>
      </c>
    </row>
    <row r="45" ht="22" customHeight="1" spans="1:8">
      <c r="A45" s="10">
        <v>41</v>
      </c>
      <c r="B45" s="16"/>
      <c r="C45" s="15" t="s">
        <v>76</v>
      </c>
      <c r="D45" s="10">
        <v>2015.09</v>
      </c>
      <c r="E45" s="13">
        <v>20133</v>
      </c>
      <c r="F45" s="13">
        <v>8054</v>
      </c>
      <c r="G45" s="13">
        <f t="shared" si="7"/>
        <v>28187</v>
      </c>
      <c r="H45" s="15" t="s">
        <v>12</v>
      </c>
    </row>
    <row r="46" ht="22" customHeight="1" spans="1:8">
      <c r="A46" s="10">
        <v>42</v>
      </c>
      <c r="B46" s="17" t="s">
        <v>77</v>
      </c>
      <c r="C46" s="12" t="s">
        <v>78</v>
      </c>
      <c r="D46" s="10">
        <v>2014.09</v>
      </c>
      <c r="E46" s="13">
        <f t="shared" si="6"/>
        <v>13422</v>
      </c>
      <c r="F46" s="13"/>
      <c r="G46" s="13">
        <f t="shared" si="7"/>
        <v>13422</v>
      </c>
      <c r="H46" s="12" t="s">
        <v>30</v>
      </c>
    </row>
    <row r="47" ht="22" customHeight="1" spans="1:8">
      <c r="A47" s="10">
        <v>43</v>
      </c>
      <c r="B47" s="17" t="s">
        <v>79</v>
      </c>
      <c r="C47" s="12" t="s">
        <v>80</v>
      </c>
      <c r="D47" s="10">
        <v>2014.09</v>
      </c>
      <c r="E47" s="13">
        <f t="shared" si="6"/>
        <v>13422</v>
      </c>
      <c r="F47" s="13">
        <f>8054*8/12</f>
        <v>5369.33333333333</v>
      </c>
      <c r="G47" s="13">
        <f t="shared" si="7"/>
        <v>18791.3333333333</v>
      </c>
      <c r="H47" s="12" t="s">
        <v>12</v>
      </c>
    </row>
    <row r="48" ht="22" customHeight="1" spans="1:8">
      <c r="A48" s="10">
        <v>44</v>
      </c>
      <c r="B48" s="17"/>
      <c r="C48" s="12" t="s">
        <v>81</v>
      </c>
      <c r="D48" s="10">
        <v>2014.09</v>
      </c>
      <c r="E48" s="13">
        <f t="shared" si="6"/>
        <v>13422</v>
      </c>
      <c r="F48" s="13">
        <f>8054*8/12</f>
        <v>5369.33333333333</v>
      </c>
      <c r="G48" s="13">
        <f t="shared" si="7"/>
        <v>18791.3333333333</v>
      </c>
      <c r="H48" s="12" t="s">
        <v>12</v>
      </c>
    </row>
    <row r="49" ht="22" customHeight="1" spans="1:8">
      <c r="A49" s="10">
        <v>45</v>
      </c>
      <c r="B49" s="17"/>
      <c r="C49" s="15" t="s">
        <v>82</v>
      </c>
      <c r="D49" s="10">
        <v>2015.09</v>
      </c>
      <c r="E49" s="13">
        <v>20133</v>
      </c>
      <c r="F49" s="13">
        <v>8054</v>
      </c>
      <c r="G49" s="13">
        <f t="shared" si="7"/>
        <v>28187</v>
      </c>
      <c r="H49" s="15" t="s">
        <v>12</v>
      </c>
    </row>
    <row r="50" ht="22" customHeight="1" spans="1:8">
      <c r="A50" s="10">
        <v>46</v>
      </c>
      <c r="B50" s="17"/>
      <c r="C50" s="15" t="s">
        <v>83</v>
      </c>
      <c r="D50" s="10">
        <v>2015.09</v>
      </c>
      <c r="E50" s="13">
        <v>20133</v>
      </c>
      <c r="F50" s="13"/>
      <c r="G50" s="13">
        <f t="shared" si="7"/>
        <v>20133</v>
      </c>
      <c r="H50" s="15" t="s">
        <v>41</v>
      </c>
    </row>
    <row r="51" ht="22" customHeight="1" spans="1:8">
      <c r="A51" s="10">
        <v>47</v>
      </c>
      <c r="B51" s="17"/>
      <c r="C51" s="15" t="s">
        <v>84</v>
      </c>
      <c r="D51" s="10">
        <v>2015.09</v>
      </c>
      <c r="E51" s="13">
        <v>20133</v>
      </c>
      <c r="F51" s="13"/>
      <c r="G51" s="13">
        <f t="shared" si="7"/>
        <v>20133</v>
      </c>
      <c r="H51" s="15" t="s">
        <v>85</v>
      </c>
    </row>
    <row r="52" ht="22" customHeight="1" spans="1:8">
      <c r="A52" s="10">
        <v>48</v>
      </c>
      <c r="B52" s="17" t="s">
        <v>86</v>
      </c>
      <c r="C52" s="12" t="s">
        <v>87</v>
      </c>
      <c r="D52" s="10">
        <v>2014.09</v>
      </c>
      <c r="E52" s="13">
        <f>20133*8/12</f>
        <v>13422</v>
      </c>
      <c r="F52" s="13">
        <f>8054*8/12</f>
        <v>5369.33333333333</v>
      </c>
      <c r="G52" s="13">
        <f t="shared" si="7"/>
        <v>18791.3333333333</v>
      </c>
      <c r="H52" s="12" t="s">
        <v>12</v>
      </c>
    </row>
    <row r="53" ht="20" customHeight="1" spans="1:8">
      <c r="A53" s="21" t="s">
        <v>88</v>
      </c>
      <c r="B53" s="21"/>
      <c r="C53" s="10"/>
      <c r="D53" s="10"/>
      <c r="E53" s="13">
        <f>SUM(E5:E51)</f>
        <v>778476</v>
      </c>
      <c r="F53" s="13">
        <f>SUM(F5:F51)</f>
        <v>219932.133333333</v>
      </c>
      <c r="G53" s="13">
        <f>SUM(G5:G51)</f>
        <v>998408.133333334</v>
      </c>
      <c r="H53" s="10"/>
    </row>
    <row r="54" ht="56" customHeight="1" spans="1:8">
      <c r="A54" s="21" t="s">
        <v>89</v>
      </c>
      <c r="B54" s="21"/>
      <c r="C54" s="22" t="s">
        <v>90</v>
      </c>
      <c r="D54" s="23"/>
      <c r="E54" s="23"/>
      <c r="F54" s="23"/>
      <c r="G54" s="23"/>
      <c r="H54" s="23"/>
    </row>
  </sheetData>
  <mergeCells count="23">
    <mergeCell ref="A1:H1"/>
    <mergeCell ref="E3:G3"/>
    <mergeCell ref="A53:B53"/>
    <mergeCell ref="A54:B54"/>
    <mergeCell ref="C54:H54"/>
    <mergeCell ref="A3:A4"/>
    <mergeCell ref="B3:B4"/>
    <mergeCell ref="B5:B6"/>
    <mergeCell ref="B7:B10"/>
    <mergeCell ref="B11:B12"/>
    <mergeCell ref="B13:B15"/>
    <mergeCell ref="B16:B17"/>
    <mergeCell ref="B18:B22"/>
    <mergeCell ref="B23:B26"/>
    <mergeCell ref="B28:B32"/>
    <mergeCell ref="B35:B36"/>
    <mergeCell ref="B37:B39"/>
    <mergeCell ref="B40:B42"/>
    <mergeCell ref="B43:B45"/>
    <mergeCell ref="B47:B51"/>
    <mergeCell ref="C3:C4"/>
    <mergeCell ref="D3:D4"/>
    <mergeCell ref="H3:H4"/>
  </mergeCells>
  <printOptions horizontalCentered="1"/>
  <pageMargins left="0.786805555555556" right="0.786805555555556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2016-12-21T06:20:00Z</dcterms:created>
  <dcterms:modified xsi:type="dcterms:W3CDTF">2017-01-05T09:04:38Z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